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64" windowWidth="11052" windowHeight="6852" activeTab="0"/>
  </bookViews>
  <sheets>
    <sheet name="Fall" sheetId="1" r:id="rId1"/>
  </sheets>
  <definedNames/>
  <calcPr fullCalcOnLoad="1"/>
</workbook>
</file>

<file path=xl/sharedStrings.xml><?xml version="1.0" encoding="utf-8"?>
<sst xmlns="http://schemas.openxmlformats.org/spreadsheetml/2006/main" count="113" uniqueCount="52">
  <si>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</si>
  <si>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</si>
  <si>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</si>
  <si>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</si>
  <si>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</si>
  <si>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</si>
  <si>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</si>
  <si>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</si>
  <si>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</si>
  <si>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</si>
  <si>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</si>
  <si>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</si>
  <si>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</si>
  <si>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NET</t>
  </si>
  <si>
    <t>Adrenalin</t>
  </si>
  <si>
    <t>Wish</t>
  </si>
  <si>
    <t>Shearwater</t>
  </si>
  <si>
    <t>Wildthings</t>
  </si>
  <si>
    <t>Unbridled</t>
  </si>
  <si>
    <t>Whitehawk</t>
  </si>
  <si>
    <t>Finnair</t>
  </si>
  <si>
    <t>Changes</t>
  </si>
  <si>
    <t>JAM</t>
  </si>
  <si>
    <t>Notorious</t>
  </si>
  <si>
    <t>Providence</t>
  </si>
  <si>
    <t>Committee Boat</t>
  </si>
  <si>
    <t>Sunday's</t>
  </si>
  <si>
    <t>#8</t>
  </si>
  <si>
    <t>Spin</t>
  </si>
  <si>
    <t>Throw-out</t>
  </si>
  <si>
    <t># of Races</t>
  </si>
  <si>
    <t>T/O</t>
  </si>
  <si>
    <t>1 to 3</t>
  </si>
  <si>
    <t>4 to 6</t>
  </si>
  <si>
    <t>DNS</t>
  </si>
  <si>
    <t>St. Nicholas</t>
  </si>
  <si>
    <t>Thriller</t>
  </si>
  <si>
    <t>Bird of Prey</t>
  </si>
  <si>
    <t>Tachyon</t>
  </si>
  <si>
    <t>Pegasus</t>
  </si>
  <si>
    <t>CB</t>
  </si>
  <si>
    <t>NR</t>
  </si>
  <si>
    <t>#9</t>
  </si>
  <si>
    <t>#10</t>
  </si>
  <si>
    <t>#11</t>
  </si>
  <si>
    <t>#12</t>
  </si>
  <si>
    <t>#13</t>
  </si>
  <si>
    <t>#14</t>
  </si>
  <si>
    <t>7 to 11</t>
  </si>
  <si>
    <t>12 to 15</t>
  </si>
  <si>
    <t>Race Credit</t>
  </si>
  <si>
    <t>RC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</si>
</sst>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  <numFmt numFmtId="167" formatCode="m/d"/>
  </numFmts>
  <fonts count="6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6" fontId="3" fillId="4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68" zoomScaleNormal="68" workbookViewId="0" topLeftCell="A1">
      <selection activeCell="A1" sqref="A1:C1"/>
    </sheetView>
  </sheetViews>
  <sheetFormatPr defaultColWidth="9.140625" defaultRowHeight="12.75"/>
  <cols>
    <col min="1" max="1" width="6.7109375" style="12" customWidth="1"/>
    <col min="2" max="2" width="6.7109375" style="13" customWidth="1"/>
    <col min="3" max="3" width="14.7109375" style="0" customWidth="1"/>
    <col min="4" max="4" width="9.7109375" style="12" bestFit="1" customWidth="1"/>
    <col min="5" max="5" width="7.57421875" style="12" customWidth="1"/>
    <col min="6" max="19" width="6.7109375" style="14" customWidth="1"/>
    <col min="20" max="21" width="8.7109375" style="7" customWidth="1"/>
  </cols>
  <sheetData>
    <row r="1" spans="1:19" s="23" customFormat="1" ht="15.75" thickBot="1">
      <c r="A1" s="27" t="s">
        <v>26</v>
      </c>
      <c r="B1" s="28"/>
      <c r="C1" s="29"/>
      <c r="D1" s="21"/>
      <c r="E1" s="21"/>
      <c r="F1" s="22">
        <v>39586</v>
      </c>
      <c r="G1" s="22">
        <v>39586</v>
      </c>
      <c r="H1" s="22">
        <v>39593</v>
      </c>
      <c r="I1" s="22">
        <v>39593</v>
      </c>
      <c r="J1" s="22">
        <v>39600</v>
      </c>
      <c r="K1" s="22">
        <v>39600</v>
      </c>
      <c r="L1" s="22">
        <v>39614</v>
      </c>
      <c r="M1" s="22">
        <v>39614</v>
      </c>
      <c r="N1" s="22">
        <v>39621</v>
      </c>
      <c r="O1" s="22">
        <v>39621</v>
      </c>
      <c r="P1" s="22">
        <v>39635</v>
      </c>
      <c r="Q1" s="22">
        <v>39635</v>
      </c>
      <c r="R1" s="22">
        <v>39663</v>
      </c>
      <c r="S1" s="22">
        <v>39663</v>
      </c>
    </row>
    <row r="2" spans="1:21" ht="15.7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27</v>
      </c>
      <c r="N2" s="3" t="s">
        <v>42</v>
      </c>
      <c r="O2" s="3" t="s">
        <v>43</v>
      </c>
      <c r="P2" s="3" t="s">
        <v>44</v>
      </c>
      <c r="Q2" s="3" t="s">
        <v>45</v>
      </c>
      <c r="R2" s="3" t="s">
        <v>46</v>
      </c>
      <c r="S2" s="3" t="s">
        <v>47</v>
      </c>
      <c r="T2" s="4" t="s">
        <v>12</v>
      </c>
      <c r="U2" s="4" t="s">
        <v>13</v>
      </c>
    </row>
    <row r="3" spans="1:21" ht="15">
      <c r="A3" s="5">
        <v>1</v>
      </c>
      <c r="B3" s="5" t="s">
        <v>28</v>
      </c>
      <c r="C3" s="6" t="s">
        <v>14</v>
      </c>
      <c r="D3" s="5">
        <v>97739</v>
      </c>
      <c r="E3" s="5">
        <v>72</v>
      </c>
      <c r="F3" s="17">
        <v>2</v>
      </c>
      <c r="G3" s="25">
        <v>4</v>
      </c>
      <c r="H3" s="17">
        <v>1</v>
      </c>
      <c r="I3" s="17">
        <v>2</v>
      </c>
      <c r="J3" s="17">
        <v>2</v>
      </c>
      <c r="K3" s="17">
        <v>1</v>
      </c>
      <c r="L3" s="17">
        <v>1</v>
      </c>
      <c r="M3" s="25">
        <v>3</v>
      </c>
      <c r="N3" s="17">
        <v>2</v>
      </c>
      <c r="O3" s="17">
        <v>1</v>
      </c>
      <c r="P3" s="17">
        <v>1</v>
      </c>
      <c r="Q3" s="17">
        <v>2</v>
      </c>
      <c r="R3" s="25">
        <v>4</v>
      </c>
      <c r="S3" s="17" t="s">
        <v>41</v>
      </c>
      <c r="T3" s="7">
        <f>SUM(F3:S3)</f>
        <v>26</v>
      </c>
      <c r="U3" s="7">
        <f>T3-G3-R3-M3</f>
        <v>15</v>
      </c>
    </row>
    <row r="4" spans="1:21" ht="15">
      <c r="A4" s="5">
        <v>2</v>
      </c>
      <c r="B4" s="5" t="s">
        <v>28</v>
      </c>
      <c r="C4" s="6" t="s">
        <v>15</v>
      </c>
      <c r="D4" s="5">
        <v>50739</v>
      </c>
      <c r="E4" s="5">
        <v>90</v>
      </c>
      <c r="F4" s="17">
        <v>1</v>
      </c>
      <c r="G4" s="17">
        <v>1</v>
      </c>
      <c r="H4" s="25">
        <v>6</v>
      </c>
      <c r="I4" s="25">
        <v>5</v>
      </c>
      <c r="J4" s="25">
        <v>6</v>
      </c>
      <c r="K4" s="26">
        <f>20/8</f>
        <v>2.5</v>
      </c>
      <c r="L4" s="17">
        <v>5</v>
      </c>
      <c r="M4" s="17">
        <v>1</v>
      </c>
      <c r="N4" s="17">
        <v>5</v>
      </c>
      <c r="O4" s="26">
        <f>20/8</f>
        <v>2.5</v>
      </c>
      <c r="P4" s="17">
        <v>2</v>
      </c>
      <c r="Q4" s="17">
        <v>4</v>
      </c>
      <c r="R4" s="17">
        <v>1</v>
      </c>
      <c r="S4" s="17" t="s">
        <v>41</v>
      </c>
      <c r="T4" s="7">
        <f aca="true" t="shared" si="0" ref="T4:T14">SUM(F4:S4)</f>
        <v>42</v>
      </c>
      <c r="U4" s="7">
        <f>T4-H4-J4-I4</f>
        <v>25</v>
      </c>
    </row>
    <row r="5" spans="1:21" ht="15">
      <c r="A5" s="5">
        <v>3</v>
      </c>
      <c r="B5" s="5" t="s">
        <v>28</v>
      </c>
      <c r="C5" s="6" t="s">
        <v>37</v>
      </c>
      <c r="D5" s="5">
        <v>32825</v>
      </c>
      <c r="E5" s="5">
        <v>99</v>
      </c>
      <c r="F5" s="25">
        <v>3</v>
      </c>
      <c r="G5" s="17">
        <v>3</v>
      </c>
      <c r="H5" s="25">
        <v>4</v>
      </c>
      <c r="I5" s="17">
        <v>3</v>
      </c>
      <c r="J5" s="17">
        <v>3</v>
      </c>
      <c r="K5" s="17">
        <v>2</v>
      </c>
      <c r="L5" s="17">
        <v>2</v>
      </c>
      <c r="M5" s="25">
        <v>6</v>
      </c>
      <c r="N5" s="17">
        <v>3</v>
      </c>
      <c r="O5" s="17">
        <v>3</v>
      </c>
      <c r="P5" s="24">
        <f>21/8</f>
        <v>2.625</v>
      </c>
      <c r="Q5" s="24">
        <f>21/8</f>
        <v>2.625</v>
      </c>
      <c r="R5" s="17">
        <v>2</v>
      </c>
      <c r="S5" s="17" t="s">
        <v>41</v>
      </c>
      <c r="T5" s="7">
        <f t="shared" si="0"/>
        <v>39.25</v>
      </c>
      <c r="U5" s="7">
        <f>T5-M5-H5-F5</f>
        <v>26.25</v>
      </c>
    </row>
    <row r="6" spans="1:21" ht="15">
      <c r="A6" s="5">
        <v>4</v>
      </c>
      <c r="B6" s="5" t="s">
        <v>28</v>
      </c>
      <c r="C6" s="10" t="s">
        <v>19</v>
      </c>
      <c r="D6" s="11">
        <v>41332</v>
      </c>
      <c r="E6" s="5">
        <v>72</v>
      </c>
      <c r="F6" s="25">
        <v>6</v>
      </c>
      <c r="G6" s="25">
        <v>5</v>
      </c>
      <c r="H6" s="17">
        <v>3</v>
      </c>
      <c r="I6" s="17">
        <v>4</v>
      </c>
      <c r="J6" s="17">
        <v>4</v>
      </c>
      <c r="K6" s="17">
        <v>3</v>
      </c>
      <c r="L6" s="25">
        <v>6</v>
      </c>
      <c r="M6" s="17">
        <v>5</v>
      </c>
      <c r="N6" s="17">
        <v>1</v>
      </c>
      <c r="O6" s="17">
        <v>2</v>
      </c>
      <c r="P6" s="17">
        <v>3</v>
      </c>
      <c r="Q6" s="17">
        <v>1</v>
      </c>
      <c r="R6" s="17">
        <v>3</v>
      </c>
      <c r="S6" s="17" t="s">
        <v>41</v>
      </c>
      <c r="T6" s="7">
        <f>SUM(F6:S6)</f>
        <v>46</v>
      </c>
      <c r="U6" s="7">
        <f>T6-F6-L6-G6</f>
        <v>29</v>
      </c>
    </row>
    <row r="7" spans="1:21" ht="15">
      <c r="A7" s="5">
        <v>5</v>
      </c>
      <c r="B7" s="5" t="s">
        <v>28</v>
      </c>
      <c r="C7" s="6" t="s">
        <v>36</v>
      </c>
      <c r="D7" s="5">
        <v>32598</v>
      </c>
      <c r="E7" s="5">
        <v>90</v>
      </c>
      <c r="F7" s="25">
        <v>6</v>
      </c>
      <c r="G7" s="17">
        <v>5</v>
      </c>
      <c r="H7" s="17">
        <v>2</v>
      </c>
      <c r="I7" s="17">
        <v>1</v>
      </c>
      <c r="J7" s="25">
        <v>6</v>
      </c>
      <c r="K7" s="25">
        <v>6</v>
      </c>
      <c r="L7" s="17">
        <v>3</v>
      </c>
      <c r="M7" s="17">
        <v>4</v>
      </c>
      <c r="N7" s="17">
        <v>4</v>
      </c>
      <c r="O7" s="17">
        <v>4</v>
      </c>
      <c r="P7" s="17">
        <v>5</v>
      </c>
      <c r="Q7" s="17">
        <v>5</v>
      </c>
      <c r="R7" s="17">
        <v>5</v>
      </c>
      <c r="S7" s="17" t="s">
        <v>41</v>
      </c>
      <c r="T7" s="7">
        <f>SUM(F7:S7)</f>
        <v>56</v>
      </c>
      <c r="U7" s="7">
        <f>T7-F7-J7-K7</f>
        <v>38</v>
      </c>
    </row>
    <row r="8" spans="1:21" ht="15">
      <c r="A8" s="5">
        <v>6</v>
      </c>
      <c r="B8" s="5" t="s">
        <v>28</v>
      </c>
      <c r="C8" s="9" t="s">
        <v>18</v>
      </c>
      <c r="D8" s="5">
        <v>52000</v>
      </c>
      <c r="E8" s="5">
        <v>90</v>
      </c>
      <c r="F8" s="17">
        <v>4</v>
      </c>
      <c r="G8" s="17">
        <v>2</v>
      </c>
      <c r="H8" s="17">
        <v>5</v>
      </c>
      <c r="I8" s="25">
        <v>6</v>
      </c>
      <c r="J8" s="17">
        <v>1</v>
      </c>
      <c r="K8" s="17">
        <v>4</v>
      </c>
      <c r="L8" s="25">
        <v>7</v>
      </c>
      <c r="M8" s="25">
        <v>7</v>
      </c>
      <c r="N8" s="17">
        <v>5</v>
      </c>
      <c r="O8" s="17">
        <v>5</v>
      </c>
      <c r="P8" s="17">
        <v>5</v>
      </c>
      <c r="Q8" s="17">
        <v>5</v>
      </c>
      <c r="R8" s="17">
        <v>5</v>
      </c>
      <c r="S8" s="17" t="s">
        <v>41</v>
      </c>
      <c r="T8" s="7">
        <f t="shared" si="0"/>
        <v>61</v>
      </c>
      <c r="U8" s="7">
        <f>T8-L8-I8-M8</f>
        <v>41</v>
      </c>
    </row>
    <row r="9" spans="1:21" ht="15">
      <c r="A9" s="5">
        <v>7</v>
      </c>
      <c r="B9" s="5" t="s">
        <v>28</v>
      </c>
      <c r="C9" s="9" t="s">
        <v>16</v>
      </c>
      <c r="D9" s="5">
        <v>32478</v>
      </c>
      <c r="E9" s="5">
        <v>72</v>
      </c>
      <c r="F9" s="25">
        <v>5</v>
      </c>
      <c r="G9" s="17">
        <v>5</v>
      </c>
      <c r="H9" s="25">
        <v>7</v>
      </c>
      <c r="I9" s="25">
        <v>7</v>
      </c>
      <c r="J9" s="17">
        <v>5</v>
      </c>
      <c r="K9" s="17">
        <v>5</v>
      </c>
      <c r="L9" s="17">
        <v>4</v>
      </c>
      <c r="M9" s="17">
        <v>2</v>
      </c>
      <c r="N9" s="24">
        <f>33/8</f>
        <v>4.125</v>
      </c>
      <c r="O9" s="24">
        <f>33/8</f>
        <v>4.125</v>
      </c>
      <c r="P9" s="17">
        <v>4</v>
      </c>
      <c r="Q9" s="17">
        <v>3</v>
      </c>
      <c r="R9" s="17">
        <v>5</v>
      </c>
      <c r="S9" s="17" t="s">
        <v>41</v>
      </c>
      <c r="T9" s="7">
        <f>SUM(F9:S9)</f>
        <v>60.25</v>
      </c>
      <c r="U9" s="7">
        <f>T9-H9-I9-F9</f>
        <v>41.25</v>
      </c>
    </row>
    <row r="10" spans="1:21" ht="15">
      <c r="A10" s="5">
        <v>8</v>
      </c>
      <c r="B10" s="5" t="s">
        <v>28</v>
      </c>
      <c r="C10" s="6" t="s">
        <v>17</v>
      </c>
      <c r="D10" s="5">
        <v>7654</v>
      </c>
      <c r="E10" s="5">
        <v>72</v>
      </c>
      <c r="F10" s="25">
        <v>6</v>
      </c>
      <c r="G10" s="17">
        <v>5</v>
      </c>
      <c r="H10" s="24">
        <f>42/8</f>
        <v>5.25</v>
      </c>
      <c r="I10" s="24">
        <f>42/8</f>
        <v>5.25</v>
      </c>
      <c r="J10" s="17">
        <v>6</v>
      </c>
      <c r="K10" s="17">
        <v>6</v>
      </c>
      <c r="L10" s="25">
        <v>7</v>
      </c>
      <c r="M10" s="25">
        <v>7</v>
      </c>
      <c r="N10" s="17">
        <v>5</v>
      </c>
      <c r="O10" s="17">
        <v>5</v>
      </c>
      <c r="P10" s="17">
        <v>5</v>
      </c>
      <c r="Q10" s="17">
        <v>5</v>
      </c>
      <c r="R10" s="17">
        <v>5</v>
      </c>
      <c r="S10" s="17" t="s">
        <v>41</v>
      </c>
      <c r="T10" s="7">
        <f>SUM(F10:S10)</f>
        <v>72.5</v>
      </c>
      <c r="U10" s="7">
        <f>T10-L10-M10-F10</f>
        <v>52.5</v>
      </c>
    </row>
    <row r="11" spans="1:21" ht="15">
      <c r="A11" s="5">
        <v>9</v>
      </c>
      <c r="B11" s="5" t="s">
        <v>28</v>
      </c>
      <c r="C11" s="9" t="s">
        <v>20</v>
      </c>
      <c r="D11" s="5">
        <v>42659</v>
      </c>
      <c r="E11" s="5">
        <v>186</v>
      </c>
      <c r="F11" s="24">
        <f>44/8</f>
        <v>5.5</v>
      </c>
      <c r="G11" s="24">
        <v>5</v>
      </c>
      <c r="H11" s="25">
        <v>8</v>
      </c>
      <c r="I11" s="25">
        <v>8</v>
      </c>
      <c r="J11" s="17">
        <v>6</v>
      </c>
      <c r="K11" s="17">
        <v>6</v>
      </c>
      <c r="L11" s="25">
        <v>7</v>
      </c>
      <c r="M11" s="17">
        <v>7</v>
      </c>
      <c r="N11" s="17">
        <v>5</v>
      </c>
      <c r="O11" s="17">
        <v>5</v>
      </c>
      <c r="P11" s="17">
        <v>5</v>
      </c>
      <c r="Q11" s="17">
        <v>5</v>
      </c>
      <c r="R11" s="17">
        <v>5</v>
      </c>
      <c r="S11" s="17" t="s">
        <v>41</v>
      </c>
      <c r="T11" s="7">
        <f t="shared" si="0"/>
        <v>77.5</v>
      </c>
      <c r="U11" s="7">
        <f>T11-H11-I11-L11</f>
        <v>54.5</v>
      </c>
    </row>
    <row r="12" spans="1:21" ht="15">
      <c r="A12" s="5">
        <v>10</v>
      </c>
      <c r="B12" s="5" t="s">
        <v>28</v>
      </c>
      <c r="C12" s="9" t="s">
        <v>39</v>
      </c>
      <c r="D12" s="5">
        <v>21795</v>
      </c>
      <c r="E12" s="5">
        <v>222</v>
      </c>
      <c r="F12" s="17">
        <v>6</v>
      </c>
      <c r="G12" s="17">
        <v>5</v>
      </c>
      <c r="H12" s="25">
        <v>8</v>
      </c>
      <c r="I12" s="25">
        <v>8</v>
      </c>
      <c r="J12" s="17">
        <v>6</v>
      </c>
      <c r="K12" s="17">
        <v>6</v>
      </c>
      <c r="L12" s="25">
        <v>7</v>
      </c>
      <c r="M12" s="17">
        <v>7</v>
      </c>
      <c r="N12" s="17">
        <v>5</v>
      </c>
      <c r="O12" s="17">
        <v>5</v>
      </c>
      <c r="P12" s="17">
        <v>5</v>
      </c>
      <c r="Q12" s="17">
        <v>5</v>
      </c>
      <c r="R12" s="24">
        <v>5</v>
      </c>
      <c r="S12" s="17" t="s">
        <v>41</v>
      </c>
      <c r="T12" s="7">
        <f>SUM(F12:S12)</f>
        <v>78</v>
      </c>
      <c r="U12" s="7">
        <f>T12-H12-I12-L12</f>
        <v>55</v>
      </c>
    </row>
    <row r="13" spans="1:21" ht="15">
      <c r="A13" s="5">
        <v>11</v>
      </c>
      <c r="B13" s="5" t="s">
        <v>28</v>
      </c>
      <c r="C13" s="9" t="s">
        <v>35</v>
      </c>
      <c r="D13" s="5">
        <v>71</v>
      </c>
      <c r="E13" s="5">
        <v>231</v>
      </c>
      <c r="F13" s="17">
        <v>6</v>
      </c>
      <c r="G13" s="17">
        <v>5</v>
      </c>
      <c r="H13" s="25">
        <v>8</v>
      </c>
      <c r="I13" s="25">
        <v>8</v>
      </c>
      <c r="J13" s="17">
        <v>6</v>
      </c>
      <c r="K13" s="17">
        <v>6</v>
      </c>
      <c r="L13" s="25">
        <v>7</v>
      </c>
      <c r="M13" s="17">
        <v>7</v>
      </c>
      <c r="N13" s="17">
        <v>5</v>
      </c>
      <c r="O13" s="17">
        <v>5</v>
      </c>
      <c r="P13" s="17">
        <v>5</v>
      </c>
      <c r="Q13" s="17">
        <v>5</v>
      </c>
      <c r="R13" s="17">
        <v>5</v>
      </c>
      <c r="S13" s="17" t="s">
        <v>41</v>
      </c>
      <c r="T13" s="7">
        <f t="shared" si="0"/>
        <v>78</v>
      </c>
      <c r="U13" s="7">
        <f>T13-H13-I13-L13</f>
        <v>55</v>
      </c>
    </row>
    <row r="14" spans="1:21" ht="15">
      <c r="A14" s="5"/>
      <c r="B14" s="5"/>
      <c r="C14" s="10" t="s">
        <v>34</v>
      </c>
      <c r="D14" s="11"/>
      <c r="E14" s="5"/>
      <c r="F14" s="17">
        <v>6</v>
      </c>
      <c r="G14" s="17">
        <v>5</v>
      </c>
      <c r="H14" s="25">
        <v>8</v>
      </c>
      <c r="I14" s="25">
        <v>8</v>
      </c>
      <c r="J14" s="17">
        <v>6</v>
      </c>
      <c r="K14" s="17">
        <v>6</v>
      </c>
      <c r="L14" s="25">
        <v>7</v>
      </c>
      <c r="M14" s="17">
        <v>7</v>
      </c>
      <c r="N14" s="17">
        <v>5</v>
      </c>
      <c r="O14" s="17">
        <v>5</v>
      </c>
      <c r="P14" s="17">
        <v>5</v>
      </c>
      <c r="Q14" s="17">
        <v>5</v>
      </c>
      <c r="R14" s="17">
        <v>5</v>
      </c>
      <c r="S14" s="17"/>
      <c r="T14" s="7">
        <f t="shared" si="0"/>
        <v>78</v>
      </c>
      <c r="U14" s="7">
        <f>T14-H14-I14-L14</f>
        <v>55</v>
      </c>
    </row>
    <row r="15" spans="6:19" ht="15" thickBot="1"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21" ht="15.75" thickBot="1">
      <c r="A16" s="1" t="s">
        <v>0</v>
      </c>
      <c r="B16" s="1" t="s">
        <v>1</v>
      </c>
      <c r="C16" s="2" t="s">
        <v>2</v>
      </c>
      <c r="D16" s="1" t="s">
        <v>3</v>
      </c>
      <c r="E16" s="1" t="s">
        <v>4</v>
      </c>
      <c r="F16" s="16" t="s">
        <v>5</v>
      </c>
      <c r="G16" s="16" t="s">
        <v>6</v>
      </c>
      <c r="H16" s="16" t="s">
        <v>7</v>
      </c>
      <c r="I16" s="16" t="s">
        <v>8</v>
      </c>
      <c r="J16" s="3" t="s">
        <v>9</v>
      </c>
      <c r="K16" s="3" t="s">
        <v>10</v>
      </c>
      <c r="L16" s="3" t="s">
        <v>11</v>
      </c>
      <c r="M16" s="3" t="s">
        <v>27</v>
      </c>
      <c r="N16" s="3" t="s">
        <v>42</v>
      </c>
      <c r="O16" s="3" t="s">
        <v>43</v>
      </c>
      <c r="P16" s="3" t="s">
        <v>44</v>
      </c>
      <c r="Q16" s="3" t="s">
        <v>45</v>
      </c>
      <c r="R16" s="3" t="s">
        <v>46</v>
      </c>
      <c r="S16" s="3" t="s">
        <v>47</v>
      </c>
      <c r="T16" s="4" t="s">
        <v>12</v>
      </c>
      <c r="U16" s="4" t="s">
        <v>13</v>
      </c>
    </row>
    <row r="17" spans="1:21" ht="15">
      <c r="A17" s="5">
        <v>1</v>
      </c>
      <c r="B17" s="5" t="s">
        <v>22</v>
      </c>
      <c r="C17" s="6" t="s">
        <v>24</v>
      </c>
      <c r="D17" s="5">
        <v>33671</v>
      </c>
      <c r="E17" s="5">
        <v>187</v>
      </c>
      <c r="F17" s="17" t="s">
        <v>41</v>
      </c>
      <c r="G17" s="17" t="s">
        <v>41</v>
      </c>
      <c r="H17" s="25">
        <v>2</v>
      </c>
      <c r="I17" s="25">
        <v>3</v>
      </c>
      <c r="J17" s="17">
        <v>1</v>
      </c>
      <c r="K17" s="17">
        <v>1</v>
      </c>
      <c r="L17" s="17">
        <v>1</v>
      </c>
      <c r="M17" s="17">
        <v>2</v>
      </c>
      <c r="N17" s="17">
        <v>2</v>
      </c>
      <c r="O17" s="17" t="s">
        <v>41</v>
      </c>
      <c r="P17" s="17">
        <v>1</v>
      </c>
      <c r="Q17" s="17">
        <v>1</v>
      </c>
      <c r="R17" s="17">
        <v>1</v>
      </c>
      <c r="S17" s="17" t="s">
        <v>41</v>
      </c>
      <c r="T17" s="7">
        <f>SUM(F17:S17)</f>
        <v>15</v>
      </c>
      <c r="U17" s="7">
        <f>T17-I17-H17</f>
        <v>10</v>
      </c>
    </row>
    <row r="18" spans="1:21" ht="15">
      <c r="A18" s="8">
        <v>2</v>
      </c>
      <c r="B18" s="5" t="s">
        <v>22</v>
      </c>
      <c r="C18" s="10" t="s">
        <v>21</v>
      </c>
      <c r="D18" s="11">
        <v>22961</v>
      </c>
      <c r="E18" s="5">
        <v>161</v>
      </c>
      <c r="F18" s="17" t="s">
        <v>41</v>
      </c>
      <c r="G18" s="17" t="s">
        <v>41</v>
      </c>
      <c r="H18" s="25">
        <v>4</v>
      </c>
      <c r="I18" s="17">
        <v>1</v>
      </c>
      <c r="J18" s="24">
        <f>10/6</f>
        <v>1.6666666666666667</v>
      </c>
      <c r="K18" s="24">
        <f>10/6</f>
        <v>1.6666666666666667</v>
      </c>
      <c r="L18" s="17">
        <v>2</v>
      </c>
      <c r="M18" s="17">
        <v>1</v>
      </c>
      <c r="N18" s="17">
        <v>1</v>
      </c>
      <c r="O18" s="17" t="s">
        <v>41</v>
      </c>
      <c r="P18" s="25">
        <v>3</v>
      </c>
      <c r="Q18" s="17">
        <v>3</v>
      </c>
      <c r="R18" s="17">
        <v>2</v>
      </c>
      <c r="S18" s="17" t="s">
        <v>41</v>
      </c>
      <c r="T18" s="7">
        <f>SUM(F18:S18)</f>
        <v>20.333333333333336</v>
      </c>
      <c r="U18" s="7">
        <f>T18-H18-P18</f>
        <v>13.333333333333336</v>
      </c>
    </row>
    <row r="19" spans="1:21" ht="15">
      <c r="A19" s="8">
        <v>3</v>
      </c>
      <c r="B19" s="5" t="s">
        <v>22</v>
      </c>
      <c r="C19" s="6" t="s">
        <v>23</v>
      </c>
      <c r="D19" s="5">
        <v>3550</v>
      </c>
      <c r="E19" s="5">
        <v>139</v>
      </c>
      <c r="F19" s="17" t="s">
        <v>41</v>
      </c>
      <c r="G19" s="17" t="s">
        <v>41</v>
      </c>
      <c r="H19" s="25">
        <v>3</v>
      </c>
      <c r="I19" s="25">
        <v>4</v>
      </c>
      <c r="J19" s="17">
        <v>2</v>
      </c>
      <c r="K19" s="17">
        <v>2</v>
      </c>
      <c r="L19" s="24">
        <f>14/6</f>
        <v>2.3333333333333335</v>
      </c>
      <c r="M19" s="24">
        <f>14/6</f>
        <v>2.3333333333333335</v>
      </c>
      <c r="N19" s="17">
        <v>3</v>
      </c>
      <c r="O19" s="17" t="s">
        <v>41</v>
      </c>
      <c r="P19" s="17">
        <v>2</v>
      </c>
      <c r="Q19" s="17">
        <v>2</v>
      </c>
      <c r="R19" s="17">
        <v>3</v>
      </c>
      <c r="S19" s="17" t="s">
        <v>41</v>
      </c>
      <c r="T19" s="7">
        <f>SUM(F19:S19)</f>
        <v>25.666666666666668</v>
      </c>
      <c r="U19" s="7">
        <f>T19-I19-H19</f>
        <v>18.666666666666668</v>
      </c>
    </row>
    <row r="20" spans="1:21" ht="15">
      <c r="A20" s="5">
        <v>4</v>
      </c>
      <c r="B20" s="5" t="s">
        <v>22</v>
      </c>
      <c r="C20" s="6" t="s">
        <v>38</v>
      </c>
      <c r="D20" s="5">
        <v>1571</v>
      </c>
      <c r="E20" s="5">
        <v>230</v>
      </c>
      <c r="F20" s="17" t="s">
        <v>41</v>
      </c>
      <c r="G20" s="17" t="s">
        <v>41</v>
      </c>
      <c r="H20" s="17">
        <v>1</v>
      </c>
      <c r="I20" s="17">
        <v>2</v>
      </c>
      <c r="J20" s="25">
        <v>3</v>
      </c>
      <c r="K20" s="17">
        <v>3</v>
      </c>
      <c r="L20" s="17">
        <v>3</v>
      </c>
      <c r="M20" s="17">
        <v>3</v>
      </c>
      <c r="N20" s="25">
        <v>4</v>
      </c>
      <c r="O20" s="17" t="s">
        <v>41</v>
      </c>
      <c r="P20" s="17">
        <v>3</v>
      </c>
      <c r="Q20" s="17">
        <v>3</v>
      </c>
      <c r="R20" s="17">
        <v>4</v>
      </c>
      <c r="S20" s="17" t="s">
        <v>41</v>
      </c>
      <c r="T20" s="7">
        <f>SUM(F20:S20)</f>
        <v>29</v>
      </c>
      <c r="U20" s="7">
        <f>T20-N20-J20</f>
        <v>22</v>
      </c>
    </row>
    <row r="21" spans="1:21" ht="15">
      <c r="A21" s="5"/>
      <c r="B21" s="5"/>
      <c r="C21" s="10" t="s">
        <v>34</v>
      </c>
      <c r="D21" s="5"/>
      <c r="E21" s="5"/>
      <c r="F21" s="17"/>
      <c r="G21" s="17"/>
      <c r="H21" s="25">
        <v>5</v>
      </c>
      <c r="I21" s="25">
        <v>5</v>
      </c>
      <c r="J21" s="17">
        <v>3</v>
      </c>
      <c r="K21" s="17">
        <v>3</v>
      </c>
      <c r="L21" s="17">
        <v>3</v>
      </c>
      <c r="M21" s="17">
        <v>3</v>
      </c>
      <c r="N21" s="17">
        <v>4</v>
      </c>
      <c r="O21" s="17"/>
      <c r="P21" s="17">
        <v>3</v>
      </c>
      <c r="Q21" s="17">
        <v>3</v>
      </c>
      <c r="R21" s="17">
        <v>4</v>
      </c>
      <c r="S21" s="17"/>
      <c r="T21" s="7">
        <f>SUM(F21:S21)</f>
        <v>36</v>
      </c>
      <c r="U21" s="7">
        <f>T21-H21-I21</f>
        <v>26</v>
      </c>
    </row>
    <row r="23" spans="2:21" ht="15">
      <c r="B23" s="30" t="s">
        <v>25</v>
      </c>
      <c r="C23" s="30"/>
      <c r="D23" s="24" t="s">
        <v>40</v>
      </c>
      <c r="S23" s="7"/>
      <c r="U23"/>
    </row>
    <row r="24" spans="2:21" ht="15">
      <c r="B24" s="30" t="s">
        <v>50</v>
      </c>
      <c r="C24" s="30"/>
      <c r="D24" s="26" t="s">
        <v>51</v>
      </c>
      <c r="S24" s="7"/>
      <c r="U24"/>
    </row>
    <row r="25" spans="2:21" ht="15">
      <c r="B25" s="31" t="s">
        <v>29</v>
      </c>
      <c r="C25" s="31"/>
      <c r="D25" s="18"/>
      <c r="S25" s="7"/>
      <c r="U25"/>
    </row>
    <row r="26" spans="19:21" ht="15">
      <c r="S26" s="7"/>
      <c r="U26"/>
    </row>
    <row r="27" spans="3:21" ht="15">
      <c r="C27" s="19" t="s">
        <v>30</v>
      </c>
      <c r="D27" s="19" t="s">
        <v>31</v>
      </c>
      <c r="S27" s="7"/>
      <c r="U27"/>
    </row>
    <row r="28" spans="3:21" ht="15">
      <c r="C28" s="20" t="s">
        <v>32</v>
      </c>
      <c r="D28" s="20">
        <v>0</v>
      </c>
      <c r="S28" s="7"/>
      <c r="U28"/>
    </row>
    <row r="29" spans="3:21" ht="15">
      <c r="C29" s="20" t="s">
        <v>33</v>
      </c>
      <c r="D29" s="20">
        <v>1</v>
      </c>
      <c r="S29" s="7"/>
      <c r="U29"/>
    </row>
    <row r="30" spans="3:21" ht="15">
      <c r="C30" s="20" t="s">
        <v>48</v>
      </c>
      <c r="D30" s="20">
        <v>2</v>
      </c>
      <c r="S30" s="7"/>
      <c r="U30"/>
    </row>
    <row r="31" spans="3:4" ht="15">
      <c r="C31" s="20" t="s">
        <v>49</v>
      </c>
      <c r="D31" s="20">
        <v>3</v>
      </c>
    </row>
    <row r="32" spans="3:4" ht="15">
      <c r="C32" s="20"/>
      <c r="D32" s="20"/>
    </row>
  </sheetData>
  <mergeCells count="4">
    <mergeCell ref="A1:C1"/>
    <mergeCell ref="B23:C23"/>
    <mergeCell ref="B25:C25"/>
    <mergeCell ref="B24:C24"/>
  </mergeCells>
  <printOptions/>
  <pageMargins left="0.33" right="0.55" top="1.23" bottom="1" header="0.5" footer="0.5"/>
  <pageSetup fitToHeight="1" fitToWidth="1" orientation="landscape" scale="82" r:id="rId1"/>
  <headerFooter alignWithMargins="0">
    <oddHeader>&amp;C&amp;"Arial,Bold Italic"&amp;20 2008 Spring Sunday Series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2008-08-02T14:28:51Z</cp:lastPrinted>
  <dcterms:created xsi:type="dcterms:W3CDTF">2006-06-16T11:56:59Z</dcterms:created>
  <dcterms:modified xsi:type="dcterms:W3CDTF">2008-08-03T20:14:37Z</dcterms:modified>
  <cp:category/>
  <cp:version/>
  <cp:contentType/>
  <cp:contentStatus/>
</cp:coreProperties>
</file>